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<sst xmlns="http://schemas.openxmlformats.org/spreadsheetml/2006/main" count="51" uniqueCount="49">
  <si>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CONSOLIDATED BALANCE SHEET AS AT 30 APRIL 2000</t>
  </si>
  <si>
    <t>RM'000</t>
  </si>
  <si>
    <t>FIXED ASSETS</t>
  </si>
  <si>
    <t>INVESTMENT IN ASSOCIATED COMPANIES</t>
  </si>
  <si>
    <t>INVESTMENT PROPERTIES</t>
  </si>
  <si>
    <t>OTHER INVESTMENT</t>
  </si>
  <si>
    <t>INTANGIBLE ASSETS</t>
  </si>
  <si>
    <t>PROPERTY DEVELOPMENT PROJECTS</t>
  </si>
  <si>
    <t>CURRENT ASSETS</t>
  </si>
  <si>
    <t>Stocks</t>
  </si>
  <si>
    <t>Contract work-in-progress</t>
  </si>
  <si>
    <t>Trade debtors</t>
  </si>
  <si>
    <t>Other debtors, deposits and prepayments</t>
  </si>
  <si>
    <t>Amount due from associated companies</t>
  </si>
  <si>
    <t>Cash and bank balances</t>
  </si>
  <si>
    <t>CURRENT LIABILITIES</t>
  </si>
  <si>
    <t>Property development projects</t>
  </si>
  <si>
    <t>Trade creditors</t>
  </si>
  <si>
    <t>Other creditors and accrued expenses</t>
  </si>
  <si>
    <t>Bank borrowings - current portion</t>
  </si>
  <si>
    <t>Hire-purchase creditors - current portion</t>
  </si>
  <si>
    <t>Provision for taxation</t>
  </si>
  <si>
    <t>NET CURRENT ASSETS</t>
  </si>
  <si>
    <t>SHAREHOLDERS' FUNDS</t>
  </si>
  <si>
    <t>Share Capital</t>
  </si>
  <si>
    <t>Share Premium</t>
  </si>
  <si>
    <t>Revaluation Reserve</t>
  </si>
  <si>
    <t>Retained Profit</t>
  </si>
  <si>
    <t>Reserve on Consolidation</t>
  </si>
  <si>
    <t>MINORITY INTERESTS</t>
  </si>
  <si>
    <t>HIRE PURCHASE CREDITORS - non current portion</t>
  </si>
  <si>
    <t>BANK BORROWINGS - non current portion</t>
  </si>
  <si>
    <t>Fixed deposits and short term placements</t>
  </si>
  <si>
    <t>Amount due to corporate shareholders of subsidiary companies</t>
  </si>
  <si>
    <t>DEFERRED TAXATION</t>
  </si>
  <si>
    <t>Reserves:</t>
  </si>
  <si>
    <t>As at end</t>
  </si>
  <si>
    <t>of current</t>
  </si>
  <si>
    <t>quarter</t>
  </si>
  <si>
    <t>30/4/2000</t>
  </si>
  <si>
    <t xml:space="preserve">As at </t>
  </si>
  <si>
    <t>preceding</t>
  </si>
  <si>
    <t xml:space="preserve">financial </t>
  </si>
  <si>
    <t>year end</t>
  </si>
  <si>
    <t>30/4/1999</t>
  </si>
  <si>
    <t>(Audited)</t>
  </si>
  <si>
    <t>Amount due from directors</t>
  </si>
  <si>
    <t>NET TANGIBLE ASSETS PER SHARE (RM)</t>
  </si>
  <si>
    <t>GLOMAC BERHAD AND ITS SUBSIDIARY COMPANIES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</si>
</sst>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165" fontId="2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/>
    </xf>
    <xf numFmtId="165" fontId="3" fillId="0" borderId="1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0" fontId="3" fillId="0" borderId="5" xfId="0" applyFont="1" applyBorder="1" applyAlignment="1">
      <alignment/>
    </xf>
    <xf numFmtId="165" fontId="3" fillId="0" borderId="6" xfId="15" applyNumberFormat="1" applyFont="1" applyBorder="1" applyAlignment="1">
      <alignment/>
    </xf>
    <xf numFmtId="0" fontId="3" fillId="0" borderId="7" xfId="0" applyFont="1" applyBorder="1" applyAlignment="1">
      <alignment/>
    </xf>
    <xf numFmtId="165" fontId="3" fillId="0" borderId="8" xfId="15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9" xfId="15" applyNumberFormat="1" applyFont="1" applyBorder="1" applyAlignment="1">
      <alignment/>
    </xf>
    <xf numFmtId="165" fontId="3" fillId="0" borderId="10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3" fillId="0" borderId="0" xfId="15" applyNumberFormat="1" applyFont="1" applyAlignment="1">
      <alignment horizont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43" fontId="3" fillId="0" borderId="11" xfId="15" applyNumberFormat="1" applyFont="1" applyBorder="1" applyAlignment="1">
      <alignment/>
    </xf>
    <xf numFmtId="165" fontId="3" fillId="0" borderId="0" xfId="15" applyNumberFormat="1" applyFont="1" applyAlignment="1">
      <alignment horizontal="left" indent="2"/>
    </xf>
    <xf numFmtId="167" fontId="3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tabSelected="1" workbookViewId="0" topLeftCell="A19">
      <selection activeCell="H22" sqref="H22"/>
    </sheetView>
  </sheetViews>
  <sheetFormatPr defaultColWidth="9.140625" defaultRowHeight="12.75"/>
  <cols>
    <col min="1" max="1" width="2.7109375" style="4" customWidth="1"/>
    <col min="2" max="2" width="49.140625" style="4" customWidth="1"/>
    <col min="3" max="3" width="9.140625" style="4" customWidth="1"/>
    <col min="4" max="4" width="1.28515625" style="4" customWidth="1"/>
    <col min="5" max="5" width="12.8515625" style="6" customWidth="1"/>
    <col min="6" max="6" width="1.28515625" style="6" customWidth="1"/>
    <col min="7" max="7" width="6.00390625" style="4" customWidth="1"/>
    <col min="8" max="8" width="1.1484375" style="4" customWidth="1"/>
    <col min="9" max="9" width="12.57421875" style="6" customWidth="1"/>
    <col min="10" max="10" width="1.28515625" style="0" customWidth="1"/>
  </cols>
  <sheetData>
    <row r="1" spans="1:9" s="1" customFormat="1" ht="15.75">
      <c r="A1" s="2" t="s">
        <v>48</v>
      </c>
      <c r="B1" s="2"/>
      <c r="C1" s="2"/>
      <c r="D1" s="2"/>
      <c r="E1" s="3"/>
      <c r="F1" s="3"/>
      <c r="G1" s="2"/>
      <c r="H1" s="2"/>
      <c r="I1" s="3"/>
    </row>
    <row r="2" spans="1:9" s="1" customFormat="1" ht="15.75">
      <c r="A2" s="2" t="s">
        <v>0</v>
      </c>
      <c r="B2" s="2"/>
      <c r="C2" s="2"/>
      <c r="D2" s="2"/>
      <c r="E2" s="3"/>
      <c r="F2" s="3"/>
      <c r="G2" s="2"/>
      <c r="H2" s="2"/>
      <c r="I2" s="3"/>
    </row>
    <row r="3" spans="1:9" s="1" customFormat="1" ht="15.75">
      <c r="A3" s="2"/>
      <c r="B3" s="2"/>
      <c r="C3" s="2"/>
      <c r="D3" s="2"/>
      <c r="E3" s="3"/>
      <c r="F3" s="3"/>
      <c r="G3" s="2"/>
      <c r="H3" s="2"/>
      <c r="I3" s="3"/>
    </row>
    <row r="4" spans="1:9" s="1" customFormat="1" ht="15.75">
      <c r="A4" s="2"/>
      <c r="B4" s="2"/>
      <c r="C4" s="2"/>
      <c r="D4" s="2"/>
      <c r="E4" s="3"/>
      <c r="F4" s="3"/>
      <c r="I4" s="5" t="s">
        <v>40</v>
      </c>
    </row>
    <row r="5" spans="1:9" s="20" customFormat="1" ht="15.75">
      <c r="A5" s="19"/>
      <c r="B5" s="19"/>
      <c r="C5" s="19"/>
      <c r="D5" s="19"/>
      <c r="F5" s="5"/>
      <c r="I5" s="5" t="s">
        <v>41</v>
      </c>
    </row>
    <row r="6" spans="1:9" s="21" customFormat="1" ht="15.75">
      <c r="A6" s="19"/>
      <c r="B6" s="19"/>
      <c r="C6" s="19"/>
      <c r="D6" s="19"/>
      <c r="E6" s="5" t="s">
        <v>36</v>
      </c>
      <c r="F6" s="5"/>
      <c r="I6" s="5" t="s">
        <v>42</v>
      </c>
    </row>
    <row r="7" spans="1:9" s="21" customFormat="1" ht="15.75">
      <c r="A7" s="19"/>
      <c r="B7" s="19"/>
      <c r="C7" s="19"/>
      <c r="D7" s="19"/>
      <c r="E7" s="5" t="s">
        <v>37</v>
      </c>
      <c r="F7" s="5"/>
      <c r="I7" s="5" t="s">
        <v>43</v>
      </c>
    </row>
    <row r="8" spans="1:9" s="21" customFormat="1" ht="15.75">
      <c r="A8" s="19"/>
      <c r="B8" s="19"/>
      <c r="C8" s="19"/>
      <c r="D8" s="19"/>
      <c r="E8" s="5" t="s">
        <v>38</v>
      </c>
      <c r="F8" s="5"/>
      <c r="I8" s="5" t="s">
        <v>44</v>
      </c>
    </row>
    <row r="9" spans="1:9" s="21" customFormat="1" ht="15.75">
      <c r="A9" s="19"/>
      <c r="B9" s="19"/>
      <c r="C9" s="19"/>
      <c r="D9" s="19"/>
      <c r="E9" s="5" t="s">
        <v>39</v>
      </c>
      <c r="F9" s="5"/>
      <c r="I9" s="5" t="s">
        <v>45</v>
      </c>
    </row>
    <row r="10" spans="5:9" ht="15.75">
      <c r="E10" s="5" t="s">
        <v>1</v>
      </c>
      <c r="F10" s="22"/>
      <c r="I10" s="5" t="s">
        <v>1</v>
      </c>
    </row>
    <row r="12" spans="1:9" ht="15.75">
      <c r="A12" s="4" t="s">
        <v>2</v>
      </c>
      <c r="E12" s="6">
        <v>8152</v>
      </c>
      <c r="I12" s="6">
        <v>7525</v>
      </c>
    </row>
    <row r="13" spans="1:9" ht="15.75">
      <c r="A13" s="4" t="s">
        <v>4</v>
      </c>
      <c r="E13" s="6">
        <v>128216</v>
      </c>
      <c r="I13" s="6">
        <v>132677</v>
      </c>
    </row>
    <row r="14" spans="1:9" ht="15.75">
      <c r="A14" s="4" t="s">
        <v>3</v>
      </c>
      <c r="E14" s="6">
        <v>25306</v>
      </c>
      <c r="I14" s="6">
        <v>31586</v>
      </c>
    </row>
    <row r="15" spans="1:9" ht="15.75">
      <c r="A15" s="4" t="s">
        <v>5</v>
      </c>
      <c r="E15" s="6">
        <v>4000</v>
      </c>
      <c r="I15" s="6">
        <v>4000</v>
      </c>
    </row>
    <row r="16" spans="1:9" ht="15.75">
      <c r="A16" s="4" t="s">
        <v>6</v>
      </c>
      <c r="E16" s="6">
        <v>342</v>
      </c>
      <c r="I16" s="6">
        <v>428</v>
      </c>
    </row>
    <row r="17" spans="1:9" ht="15.75">
      <c r="A17" s="4" t="s">
        <v>7</v>
      </c>
      <c r="E17" s="6">
        <v>123044</v>
      </c>
      <c r="I17" s="6">
        <v>77697</v>
      </c>
    </row>
    <row r="19" spans="1:10" ht="15.75">
      <c r="A19" s="4" t="s">
        <v>8</v>
      </c>
      <c r="D19" s="9"/>
      <c r="E19" s="10"/>
      <c r="F19" s="11"/>
      <c r="H19" s="9"/>
      <c r="I19" s="10"/>
      <c r="J19" s="23"/>
    </row>
    <row r="20" spans="2:10" ht="15.75">
      <c r="B20" s="4" t="s">
        <v>9</v>
      </c>
      <c r="D20" s="12"/>
      <c r="E20" s="8">
        <v>13690</v>
      </c>
      <c r="F20" s="13"/>
      <c r="H20" s="12"/>
      <c r="I20" s="8">
        <v>27779</v>
      </c>
      <c r="J20" s="24"/>
    </row>
    <row r="21" spans="2:10" ht="15.75">
      <c r="B21" s="4" t="s">
        <v>16</v>
      </c>
      <c r="D21" s="12"/>
      <c r="E21" s="8">
        <v>0</v>
      </c>
      <c r="F21" s="13"/>
      <c r="H21" s="12"/>
      <c r="I21" s="8">
        <v>29842</v>
      </c>
      <c r="J21" s="24"/>
    </row>
    <row r="22" spans="2:10" ht="15.75">
      <c r="B22" s="4" t="s">
        <v>10</v>
      </c>
      <c r="D22" s="12"/>
      <c r="E22" s="8">
        <v>32257</v>
      </c>
      <c r="F22" s="13"/>
      <c r="H22" s="12"/>
      <c r="I22" s="8">
        <v>7872</v>
      </c>
      <c r="J22" s="24"/>
    </row>
    <row r="23" spans="2:10" ht="15.75">
      <c r="B23" s="4" t="s">
        <v>11</v>
      </c>
      <c r="D23" s="12"/>
      <c r="E23" s="8">
        <v>20415</v>
      </c>
      <c r="F23" s="13"/>
      <c r="H23" s="12"/>
      <c r="I23" s="8">
        <v>16930</v>
      </c>
      <c r="J23" s="24"/>
    </row>
    <row r="24" spans="2:10" ht="15.75">
      <c r="B24" s="4" t="s">
        <v>12</v>
      </c>
      <c r="D24" s="12"/>
      <c r="E24" s="8">
        <v>14622</v>
      </c>
      <c r="F24" s="13"/>
      <c r="H24" s="12"/>
      <c r="I24" s="8">
        <v>30299</v>
      </c>
      <c r="J24" s="24"/>
    </row>
    <row r="25" spans="2:10" ht="15.75">
      <c r="B25" s="4" t="s">
        <v>13</v>
      </c>
      <c r="D25" s="12"/>
      <c r="E25" s="8">
        <v>11303</v>
      </c>
      <c r="F25" s="13"/>
      <c r="H25" s="12"/>
      <c r="I25" s="8">
        <v>6648</v>
      </c>
      <c r="J25" s="24"/>
    </row>
    <row r="26" spans="2:10" ht="15.75">
      <c r="B26" s="4" t="s">
        <v>46</v>
      </c>
      <c r="D26" s="12"/>
      <c r="E26" s="8">
        <v>0</v>
      </c>
      <c r="F26" s="13"/>
      <c r="H26" s="12"/>
      <c r="I26" s="8">
        <v>3838</v>
      </c>
      <c r="J26" s="24"/>
    </row>
    <row r="27" spans="2:10" ht="15.75">
      <c r="B27" s="4" t="s">
        <v>32</v>
      </c>
      <c r="D27" s="12"/>
      <c r="E27" s="8">
        <v>18958</v>
      </c>
      <c r="F27" s="13"/>
      <c r="H27" s="12"/>
      <c r="I27" s="8">
        <v>6018</v>
      </c>
      <c r="J27" s="24"/>
    </row>
    <row r="28" spans="2:10" ht="15.75">
      <c r="B28" s="4" t="s">
        <v>14</v>
      </c>
      <c r="D28" s="12"/>
      <c r="E28" s="8">
        <v>18053</v>
      </c>
      <c r="F28" s="13"/>
      <c r="H28" s="12"/>
      <c r="I28" s="8">
        <v>14857</v>
      </c>
      <c r="J28" s="24"/>
    </row>
    <row r="29" spans="4:10" ht="15.75">
      <c r="D29" s="12"/>
      <c r="E29" s="17">
        <f>SUM(E20:E28)</f>
        <v>129298</v>
      </c>
      <c r="F29" s="13"/>
      <c r="H29" s="12"/>
      <c r="I29" s="17">
        <f>SUM(I20:I28)</f>
        <v>144083</v>
      </c>
      <c r="J29" s="24"/>
    </row>
    <row r="30" spans="4:10" ht="15.75">
      <c r="D30" s="12"/>
      <c r="E30" s="8"/>
      <c r="F30" s="13"/>
      <c r="H30" s="12"/>
      <c r="I30" s="8"/>
      <c r="J30" s="24"/>
    </row>
    <row r="31" spans="1:10" ht="15.75">
      <c r="A31" s="4" t="s">
        <v>15</v>
      </c>
      <c r="D31" s="12"/>
      <c r="E31" s="8"/>
      <c r="F31" s="13"/>
      <c r="H31" s="12"/>
      <c r="I31" s="8"/>
      <c r="J31" s="24"/>
    </row>
    <row r="32" spans="2:10" ht="15.75">
      <c r="B32" s="4" t="s">
        <v>16</v>
      </c>
      <c r="D32" s="12"/>
      <c r="E32" s="8">
        <v>25079</v>
      </c>
      <c r="F32" s="13"/>
      <c r="H32" s="12"/>
      <c r="I32" s="8">
        <v>0</v>
      </c>
      <c r="J32" s="24"/>
    </row>
    <row r="33" spans="2:10" ht="15.75">
      <c r="B33" s="4" t="s">
        <v>17</v>
      </c>
      <c r="D33" s="12"/>
      <c r="E33" s="8">
        <v>16396</v>
      </c>
      <c r="F33" s="13"/>
      <c r="H33" s="12"/>
      <c r="I33" s="8">
        <v>21361</v>
      </c>
      <c r="J33" s="24"/>
    </row>
    <row r="34" spans="2:10" ht="15.75">
      <c r="B34" s="4" t="s">
        <v>18</v>
      </c>
      <c r="D34" s="12"/>
      <c r="E34" s="8">
        <v>15350</v>
      </c>
      <c r="F34" s="13"/>
      <c r="H34" s="12"/>
      <c r="I34" s="8">
        <f>63368+35</f>
        <v>63403</v>
      </c>
      <c r="J34" s="24"/>
    </row>
    <row r="35" spans="2:10" ht="15.75">
      <c r="B35" s="4" t="s">
        <v>33</v>
      </c>
      <c r="D35" s="12"/>
      <c r="E35" s="8">
        <v>1340</v>
      </c>
      <c r="F35" s="13"/>
      <c r="H35" s="12"/>
      <c r="I35" s="8">
        <v>0</v>
      </c>
      <c r="J35" s="24"/>
    </row>
    <row r="36" spans="2:10" ht="15.75">
      <c r="B36" s="4" t="s">
        <v>20</v>
      </c>
      <c r="D36" s="12"/>
      <c r="E36" s="8">
        <v>438</v>
      </c>
      <c r="F36" s="13"/>
      <c r="H36" s="12"/>
      <c r="I36" s="8">
        <v>972</v>
      </c>
      <c r="J36" s="24"/>
    </row>
    <row r="37" spans="2:10" ht="15.75">
      <c r="B37" s="4" t="s">
        <v>19</v>
      </c>
      <c r="D37" s="12"/>
      <c r="E37" s="8">
        <f>58364</f>
        <v>58364</v>
      </c>
      <c r="F37" s="13"/>
      <c r="H37" s="12"/>
      <c r="I37" s="8">
        <v>46120</v>
      </c>
      <c r="J37" s="24"/>
    </row>
    <row r="38" spans="2:10" ht="15.75">
      <c r="B38" s="4" t="s">
        <v>21</v>
      </c>
      <c r="D38" s="12"/>
      <c r="E38" s="8">
        <v>9560</v>
      </c>
      <c r="F38" s="13"/>
      <c r="H38" s="12"/>
      <c r="I38" s="8">
        <v>9290</v>
      </c>
      <c r="J38" s="24"/>
    </row>
    <row r="39" spans="4:10" ht="15.75">
      <c r="D39" s="12"/>
      <c r="E39" s="17">
        <f>SUM(E32:E38)</f>
        <v>126527</v>
      </c>
      <c r="F39" s="13"/>
      <c r="H39" s="12"/>
      <c r="I39" s="17">
        <f>SUM(I32:I38)</f>
        <v>141146</v>
      </c>
      <c r="J39" s="24"/>
    </row>
    <row r="40" spans="4:10" ht="9" customHeight="1">
      <c r="D40" s="14"/>
      <c r="E40" s="7"/>
      <c r="F40" s="15"/>
      <c r="H40" s="14"/>
      <c r="I40" s="7"/>
      <c r="J40" s="25"/>
    </row>
    <row r="41" spans="4:6" ht="15.75">
      <c r="D41" s="16"/>
      <c r="E41" s="8"/>
      <c r="F41" s="8"/>
    </row>
    <row r="42" spans="1:9" ht="15.75">
      <c r="A42" s="4" t="s">
        <v>22</v>
      </c>
      <c r="E42" s="6">
        <f>E29-E39</f>
        <v>2771</v>
      </c>
      <c r="I42" s="6">
        <f>I29-I39</f>
        <v>2937</v>
      </c>
    </row>
    <row r="44" spans="5:9" ht="16.5" thickBot="1">
      <c r="E44" s="18">
        <f>SUM(E12:E17)+E42</f>
        <v>291831</v>
      </c>
      <c r="I44" s="18">
        <f>SUM(I12:I17)+I42</f>
        <v>256850</v>
      </c>
    </row>
    <row r="45" ht="16.5" thickTop="1"/>
    <row r="47" ht="15.75">
      <c r="A47" s="4" t="s">
        <v>23</v>
      </c>
    </row>
    <row r="48" spans="1:9" ht="15.75">
      <c r="A48" s="4" t="s">
        <v>24</v>
      </c>
      <c r="E48" s="6">
        <v>117129</v>
      </c>
      <c r="I48" s="6">
        <v>20000</v>
      </c>
    </row>
    <row r="49" ht="15.75">
      <c r="A49" s="4" t="s">
        <v>35</v>
      </c>
    </row>
    <row r="50" spans="2:9" ht="15.75">
      <c r="B50" s="4" t="s">
        <v>25</v>
      </c>
      <c r="E50" s="6">
        <v>1157</v>
      </c>
      <c r="I50" s="6">
        <v>0</v>
      </c>
    </row>
    <row r="51" spans="2:9" ht="15.75">
      <c r="B51" s="4" t="s">
        <v>26</v>
      </c>
      <c r="E51" s="6">
        <v>17744</v>
      </c>
      <c r="I51" s="6">
        <v>34575</v>
      </c>
    </row>
    <row r="52" spans="2:9" ht="15.75">
      <c r="B52" s="4" t="s">
        <v>27</v>
      </c>
      <c r="E52" s="6">
        <v>39045</v>
      </c>
      <c r="I52" s="6">
        <v>70922</v>
      </c>
    </row>
    <row r="53" spans="2:9" ht="15.75">
      <c r="B53" s="4" t="s">
        <v>28</v>
      </c>
      <c r="E53" s="7">
        <f>6457-1605</f>
        <v>4852</v>
      </c>
      <c r="F53" s="8"/>
      <c r="I53" s="7">
        <v>5856</v>
      </c>
    </row>
    <row r="54" spans="5:9" ht="15.75">
      <c r="E54" s="6">
        <f>SUM(E48:E53)</f>
        <v>179927</v>
      </c>
      <c r="I54" s="6">
        <f>SUM(I48:I53)</f>
        <v>131353</v>
      </c>
    </row>
    <row r="56" spans="1:9" ht="15.75">
      <c r="A56" s="4" t="s">
        <v>29</v>
      </c>
      <c r="E56" s="6">
        <v>13525</v>
      </c>
      <c r="I56" s="6">
        <v>13303</v>
      </c>
    </row>
    <row r="57" spans="1:9" ht="15.75">
      <c r="A57" s="4" t="s">
        <v>30</v>
      </c>
      <c r="E57" s="6">
        <v>705</v>
      </c>
      <c r="I57" s="6">
        <v>122</v>
      </c>
    </row>
    <row r="58" spans="1:9" ht="15.75">
      <c r="A58" s="4" t="s">
        <v>31</v>
      </c>
      <c r="E58" s="6">
        <v>97618</v>
      </c>
      <c r="I58" s="6">
        <v>112017</v>
      </c>
    </row>
    <row r="59" spans="1:9" ht="15.75">
      <c r="A59" s="4" t="s">
        <v>34</v>
      </c>
      <c r="E59" s="6">
        <v>56</v>
      </c>
      <c r="I59" s="6">
        <v>55</v>
      </c>
    </row>
    <row r="61" spans="5:9" ht="16.5" thickBot="1">
      <c r="E61" s="18">
        <f>SUM(E54:E59)</f>
        <v>291831</v>
      </c>
      <c r="I61" s="18">
        <f>SUM(I54:I59)</f>
        <v>256850</v>
      </c>
    </row>
    <row r="62" ht="16.5" thickTop="1"/>
    <row r="63" spans="1:9" ht="16.5" thickBot="1">
      <c r="A63" s="4" t="s">
        <v>47</v>
      </c>
      <c r="E63" s="26">
        <f>(E54-E16)/E48</f>
        <v>1.5332240521134817</v>
      </c>
      <c r="I63" s="26">
        <f>(144655265-13303098-428439)/20000000</f>
        <v>6.5461864</v>
      </c>
    </row>
    <row r="64" ht="16.5" thickTop="1"/>
    <row r="65" ht="15.75">
      <c r="I65" s="28"/>
    </row>
    <row r="68" ht="15.75">
      <c r="E68" s="27"/>
    </row>
  </sheetData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glomac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2000-06-07T03:29:05Z</cp:lastPrinted>
  <dcterms:created xsi:type="dcterms:W3CDTF">2000-06-01T02:48:52Z</dcterms:created>
  <dcterms:modified xsi:type="dcterms:W3CDTF">2000-07-28T01:49:34Z</dcterms:modified>
  <cp:category/>
  <cp:version/>
  <cp:contentType/>
  <cp:contentStatus/>
</cp:coreProperties>
</file>